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arnani\Omat\Matkat\Mökkireissut\"/>
    </mc:Choice>
  </mc:AlternateContent>
  <xr:revisionPtr revIDLastSave="0" documentId="13_ncr:1_{F1A53FF1-17DC-47E2-A0C0-955C97013CC6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Ostoslista" sheetId="1" r:id="rId1"/>
    <sheet name="Muista mukaan" sheetId="2" r:id="rId2"/>
    <sheet name="Kulut 20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2" i="3" l="1"/>
  <c r="B11" i="3"/>
  <c r="D11" i="3" s="1"/>
  <c r="B14" i="3"/>
  <c r="E14" i="3" s="1"/>
  <c r="B13" i="3"/>
  <c r="E5" i="3"/>
  <c r="F5" i="3"/>
  <c r="E6" i="3"/>
  <c r="F6" i="3"/>
  <c r="E7" i="3"/>
  <c r="F7" i="3"/>
  <c r="E8" i="3"/>
  <c r="F8" i="3"/>
  <c r="E9" i="3"/>
  <c r="F9" i="3"/>
  <c r="E11" i="3"/>
  <c r="F11" i="3"/>
  <c r="E13" i="3"/>
  <c r="F13" i="3"/>
  <c r="D6" i="3"/>
  <c r="D7" i="3"/>
  <c r="D9" i="3"/>
  <c r="D13" i="3"/>
  <c r="D14" i="3"/>
  <c r="D5" i="3"/>
  <c r="H8" i="3"/>
  <c r="D8" i="3" s="1"/>
  <c r="D12" i="3" l="1"/>
  <c r="F12" i="3"/>
  <c r="E15" i="3"/>
  <c r="D15" i="3"/>
  <c r="F14" i="3"/>
  <c r="F15" i="3" s="1"/>
  <c r="B19" i="3" l="1"/>
  <c r="B20" i="3" s="1"/>
  <c r="E20" i="3" s="1"/>
  <c r="E22" i="3" s="1"/>
  <c r="D20" i="3" l="1"/>
  <c r="D22" i="3" s="1"/>
  <c r="F20" i="3"/>
  <c r="F22" i="3" s="1"/>
  <c r="H22" i="3" l="1"/>
</calcChain>
</file>

<file path=xl/sharedStrings.xml><?xml version="1.0" encoding="utf-8"?>
<sst xmlns="http://schemas.openxmlformats.org/spreadsheetml/2006/main" count="351" uniqueCount="201">
  <si>
    <t>Nuuksion ostoslista</t>
  </si>
  <si>
    <t>Osta</t>
  </si>
  <si>
    <t>Kulutus 2025</t>
  </si>
  <si>
    <t>Ostettu 2025</t>
  </si>
  <si>
    <t>Kulutus 2024</t>
  </si>
  <si>
    <t>Ostettu 2024</t>
  </si>
  <si>
    <t>banaani</t>
  </si>
  <si>
    <t>-</t>
  </si>
  <si>
    <t>603 g</t>
  </si>
  <si>
    <t>p</t>
  </si>
  <si>
    <t xml:space="preserve">herkkusieniä, tuoreita </t>
  </si>
  <si>
    <t>6-7</t>
  </si>
  <si>
    <t>kaikki</t>
  </si>
  <si>
    <t>7 kpl keskikokoisia – 304 g</t>
  </si>
  <si>
    <t>200 g rasia Rainbow</t>
  </si>
  <si>
    <t>jääsalaatti</t>
  </si>
  <si>
    <t>&lt; 200 g</t>
  </si>
  <si>
    <t>~150 g</t>
  </si>
  <si>
    <t>200 g</t>
  </si>
  <si>
    <t>160 g</t>
  </si>
  <si>
    <t>kevätsipuli</t>
  </si>
  <si>
    <t>kurkku</t>
  </si>
  <si>
    <t>1 iso</t>
  </si>
  <si>
    <t>1 iso – 364 g</t>
  </si>
  <si>
    <t>1 iso = 416 g</t>
  </si>
  <si>
    <t>maissi</t>
  </si>
  <si>
    <t>1 pkt</t>
  </si>
  <si>
    <t>2 x 400 g</t>
  </si>
  <si>
    <t>2 x 450 g</t>
  </si>
  <si>
    <t>L</t>
  </si>
  <si>
    <t>mansikoita</t>
  </si>
  <si>
    <t>500 g</t>
  </si>
  <si>
    <t>minitomaatti</t>
  </si>
  <si>
    <t>250 g</t>
  </si>
  <si>
    <t>melkein kaikki</t>
  </si>
  <si>
    <t>~4/5</t>
  </si>
  <si>
    <t>200 g rasia</t>
  </si>
  <si>
    <t>paprika</t>
  </si>
  <si>
    <t>1-2</t>
  </si>
  <si>
    <t>2 pientä – 320 g</t>
  </si>
  <si>
    <t>213 g</t>
  </si>
  <si>
    <t>perunoita, uusia</t>
  </si>
  <si>
    <t>~500 g</t>
  </si>
  <si>
    <t>584 g</t>
  </si>
  <si>
    <t>~10</t>
  </si>
  <si>
    <t>868 g</t>
  </si>
  <si>
    <t>rucola</t>
  </si>
  <si>
    <t>sipulia brunssimunakkaaseen</t>
  </si>
  <si>
    <t>sitruuna (Gin &amp; Tonic, sangria)</t>
  </si>
  <si>
    <t>2 kpl – 291 g</t>
  </si>
  <si>
    <t>Petteri</t>
  </si>
  <si>
    <t>suippopaprika</t>
  </si>
  <si>
    <t>tomaatti</t>
  </si>
  <si>
    <t>4-6</t>
  </si>
  <si>
    <t>495 g</t>
  </si>
  <si>
    <t>4 = 340 g</t>
  </si>
  <si>
    <t>813 g</t>
  </si>
  <si>
    <t>viinirypäle</t>
  </si>
  <si>
    <t>~250 g</t>
  </si>
  <si>
    <t>?</t>
  </si>
  <si>
    <t>lihaa grilliin</t>
  </si>
  <si>
    <t>~600 g</t>
  </si>
  <si>
    <r>
      <rPr>
        <sz val="10"/>
        <rFont val="Arial"/>
        <family val="2"/>
        <charset val="1"/>
      </rPr>
      <t>668 g possun pinta</t>
    </r>
    <r>
      <rPr>
        <sz val="10"/>
        <rFont val="Arial"/>
        <family val="2"/>
      </rPr>
      <t xml:space="preserve">marinoitu </t>
    </r>
    <r>
      <rPr>
        <sz val="10"/>
        <rFont val="Arial"/>
        <family val="2"/>
        <charset val="1"/>
      </rPr>
      <t>ulkofilee</t>
    </r>
  </si>
  <si>
    <t>640 g marinoitu possu</t>
  </si>
  <si>
    <t>grillimakkara (Wilhelm, Hulluntuhti)</t>
  </si>
  <si>
    <t>Wilhelm 400 g</t>
  </si>
  <si>
    <t>400 g Kivikylä Hulluntuhti</t>
  </si>
  <si>
    <t>pekonia</t>
  </si>
  <si>
    <t>2 pkt</t>
  </si>
  <si>
    <t>2 x 170 g</t>
  </si>
  <si>
    <t>leikkele</t>
  </si>
  <si>
    <t>~200 g</t>
  </si>
  <si>
    <t>~180 g</t>
  </si>
  <si>
    <r>
      <rPr>
        <sz val="10"/>
        <rFont val="Arial"/>
        <family val="2"/>
        <charset val="1"/>
      </rPr>
      <t xml:space="preserve">300 g </t>
    </r>
    <r>
      <rPr>
        <sz val="10"/>
        <rFont val="Arial"/>
        <family val="2"/>
      </rPr>
      <t xml:space="preserve">– HK saunapalvi ohuen ohut </t>
    </r>
  </si>
  <si>
    <t>270 g</t>
  </si>
  <si>
    <t>Bratwurst (Lidl)</t>
  </si>
  <si>
    <t>Aurajuusto / tuorejuusto</t>
  </si>
  <si>
    <t>Aura 170 g</t>
  </si>
  <si>
    <t>1 Aura</t>
  </si>
  <si>
    <t>kermajuusto</t>
  </si>
  <si>
    <t>500 g Pirkka kermajuusto</t>
  </si>
  <si>
    <t>~410 g</t>
  </si>
  <si>
    <t>1 kg</t>
  </si>
  <si>
    <t>Oivariini</t>
  </si>
  <si>
    <t>400 g</t>
  </si>
  <si>
    <t>~1/4</t>
  </si>
  <si>
    <t>600 g</t>
  </si>
  <si>
    <t>jogurttipurkki</t>
  </si>
  <si>
    <r>
      <rPr>
        <sz val="10"/>
        <rFont val="Arial"/>
        <family val="2"/>
        <charset val="1"/>
      </rPr>
      <t>1 kg – H</t>
    </r>
    <r>
      <rPr>
        <sz val="10"/>
        <rFont val="Arial"/>
        <family val="2"/>
      </rPr>
      <t>edelmäpommi</t>
    </r>
  </si>
  <si>
    <t>1 l</t>
  </si>
  <si>
    <t>kahvimaito</t>
  </si>
  <si>
    <t>0,5 l</t>
  </si>
  <si>
    <t>0,5 l kevytmaito</t>
  </si>
  <si>
    <t>grillijuusto / halloumi</t>
  </si>
  <si>
    <t>250 g Pirkka grillijuusto</t>
  </si>
  <si>
    <t>200g Coop Halloumi</t>
  </si>
  <si>
    <t>salaattijuusto - kuutioina oliiviöljyssä tai palana</t>
  </si>
  <si>
    <t>1 pala</t>
  </si>
  <si>
    <t>tzatziki</t>
  </si>
  <si>
    <t>Filos tzatziki 200 g</t>
  </si>
  <si>
    <t>1 prk – 200 g</t>
  </si>
  <si>
    <t>Ruispuikula</t>
  </si>
  <si>
    <t>piirakoita (paistopiste)</t>
  </si>
  <si>
    <r>
      <rPr>
        <sz val="10"/>
        <rFont val="Arial"/>
        <family val="2"/>
        <charset val="1"/>
      </rPr>
      <t>voicroissant</t>
    </r>
    <r>
      <rPr>
        <sz val="10"/>
        <rFont val="Arial"/>
        <family val="2"/>
      </rPr>
      <t xml:space="preserve"> (paistopiste)</t>
    </r>
  </si>
  <si>
    <t>3 kpl – 138 g</t>
  </si>
  <si>
    <t>pullaa / jälkkärileivonnainen</t>
  </si>
  <si>
    <t>Pirkka Crumble mustikka-vaniljapitko 350 g</t>
  </si>
  <si>
    <t>Pullava Kuningatarpitko 400 g</t>
  </si>
  <si>
    <t>keksejä</t>
  </si>
  <si>
    <t>150 g suklaakeksi</t>
  </si>
  <si>
    <t>kananmunia</t>
  </si>
  <si>
    <t>irtokarkit</t>
  </si>
  <si>
    <t>466 g</t>
  </si>
  <si>
    <t>580 g</t>
  </si>
  <si>
    <t>sipsit</t>
  </si>
  <si>
    <t>260 g – Taffel Broadway</t>
  </si>
  <si>
    <t>salaattikastike</t>
  </si>
  <si>
    <t>vähän</t>
  </si>
  <si>
    <t>Saunakorvesta, pesto-aioli</t>
  </si>
  <si>
    <t>Niko</t>
  </si>
  <si>
    <t>sinappi</t>
  </si>
  <si>
    <t>Saunakorvesta</t>
  </si>
  <si>
    <t>Brazil-appelsiinimehu</t>
  </si>
  <si>
    <t>Capuccino -pusseja</t>
  </si>
  <si>
    <t>4 pss ?</t>
  </si>
  <si>
    <t>100 g – Nescafe</t>
  </si>
  <si>
    <t>mehutiiviste</t>
  </si>
  <si>
    <t>tosi vähän</t>
  </si>
  <si>
    <t xml:space="preserve"> Ekström metsämarja sekamehu</t>
  </si>
  <si>
    <t>Olut – Sandels</t>
  </si>
  <si>
    <t>4 x 0,33 l Sandels</t>
  </si>
  <si>
    <t>8 x 0,33 l</t>
  </si>
  <si>
    <t>Olut – Weissbier</t>
  </si>
  <si>
    <t>3 x 0,5 l Paulaner</t>
  </si>
  <si>
    <t>3 x 0,5 l</t>
  </si>
  <si>
    <t>Olut</t>
  </si>
  <si>
    <t>1 x Brooklyn Lager 0,5 l</t>
  </si>
  <si>
    <t>1 x K1664 Blanc 0,5 l</t>
  </si>
  <si>
    <t>Tonic-vesi</t>
  </si>
  <si>
    <t>1,5 l +</t>
  </si>
  <si>
    <t>1,5 l - Schweppes</t>
  </si>
  <si>
    <t>Gin</t>
  </si>
  <si>
    <t>0,5 l +</t>
  </si>
  <si>
    <t>0,5 l – Beefeater</t>
  </si>
  <si>
    <t>viini, punainen</t>
  </si>
  <si>
    <t>~0,4 l</t>
  </si>
  <si>
    <t>~0,75 l</t>
  </si>
  <si>
    <t>viini, valkoinen</t>
  </si>
  <si>
    <t>Sangria</t>
  </si>
  <si>
    <t>1 l +</t>
  </si>
  <si>
    <r>
      <rPr>
        <sz val="10"/>
        <rFont val="Arial"/>
        <family val="2"/>
        <charset val="1"/>
      </rPr>
      <t xml:space="preserve">1 l – </t>
    </r>
    <r>
      <rPr>
        <sz val="10"/>
        <rFont val="Arial"/>
        <family val="2"/>
      </rPr>
      <t>Don Simon</t>
    </r>
  </si>
  <si>
    <t>jäätelö</t>
  </si>
  <si>
    <t>Pe iltapalaksi makkara + leipää</t>
  </si>
  <si>
    <t>Lauantain päivällinen oli todella TUHTI! Ei oikein iltapala maistunut…</t>
  </si>
  <si>
    <t>Sunnuntaibrunssimunakas oli hyvä!</t>
  </si>
  <si>
    <t>1 pekonipaketti</t>
  </si>
  <si>
    <t>1 makkara</t>
  </si>
  <si>
    <t>3 perunaa</t>
  </si>
  <si>
    <t>6 kananmunaa</t>
  </si>
  <si>
    <t>1,5 dl maitoa</t>
  </si>
  <si>
    <t>Sangriaa ja GT:tä olisi mennyt enemmänkin…</t>
  </si>
  <si>
    <t>JÄÄPALOJA!</t>
  </si>
  <si>
    <t>TONIC JÄÄKAAPPIIN!</t>
  </si>
  <si>
    <t>GIN JÄÄKAAPPIIN!</t>
  </si>
  <si>
    <t>OLUET JÄÄKAAPPIIN!</t>
  </si>
  <si>
    <t>lakanat</t>
  </si>
  <si>
    <t>käsipyyhe</t>
  </si>
  <si>
    <t>pyyhe</t>
  </si>
  <si>
    <t>pefletti</t>
  </si>
  <si>
    <t>uikkarit</t>
  </si>
  <si>
    <t>silmälaput</t>
  </si>
  <si>
    <t>juomatölkin eriste</t>
  </si>
  <si>
    <t>lukemista</t>
  </si>
  <si>
    <t>aurinkorasva</t>
  </si>
  <si>
    <t>aurinkolasit</t>
  </si>
  <si>
    <t>Terävä veitsi</t>
  </si>
  <si>
    <t>Atulat</t>
  </si>
  <si>
    <t>Grillipihdit</t>
  </si>
  <si>
    <t>Maissitikut</t>
  </si>
  <si>
    <t>Coctail-tikkuja</t>
  </si>
  <si>
    <t>viinamitta</t>
  </si>
  <si>
    <t>balsamico</t>
  </si>
  <si>
    <t>Tee + haudutin</t>
  </si>
  <si>
    <t>Capuccino</t>
  </si>
  <si>
    <t>Kahvi</t>
  </si>
  <si>
    <t>juusto</t>
  </si>
  <si>
    <t>0,33 l Sandels</t>
  </si>
  <si>
    <t>0,5 l Paulaner</t>
  </si>
  <si>
    <t>Brooklyn Lager 0,5 l</t>
  </si>
  <si>
    <t>K1664 Blanc 0,5 l</t>
  </si>
  <si>
    <t>N</t>
  </si>
  <si>
    <t>H</t>
  </si>
  <si>
    <t>P</t>
  </si>
  <si>
    <t>Yhteiset kulut</t>
  </si>
  <si>
    <t>Ostokset yhteensä</t>
  </si>
  <si>
    <t>Tase</t>
  </si>
  <si>
    <t>Henkilökohtaiset kulut</t>
  </si>
  <si>
    <t>Tarkastus</t>
  </si>
  <si>
    <t>Henkilökohtaiset kulut yhteensä</t>
  </si>
  <si>
    <t>jääpaloja  (Gin &amp; Tonic)</t>
  </si>
  <si>
    <t>kahvi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</si>
</sst>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0"/>
      <name val="Arial"/>
      <family val="2"/>
      <charset val="1"/>
    </font>
    <font>
      <b/>
      <u/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  <font>
      <b/>
      <sz val="16"/>
      <color rgb="FFFF000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3" fillId="0" borderId="0" xfId="0" applyFont="1" applyAlignment="1" applyProtection="1"/>
    <xf numFmtId="0" fontId="5" fillId="0" borderId="0" xfId="0" applyFont="1"/>
    <xf numFmtId="0" fontId="2" fillId="0" borderId="1" xfId="0" applyFont="1" applyBorder="1" applyAlignment="1" applyProtection="1">
      <alignment horizontal="left"/>
    </xf>
    <xf numFmtId="0" fontId="0" fillId="0" borderId="1" xfId="0" applyBorder="1"/>
    <xf numFmtId="44" fontId="0" fillId="0" borderId="0" xfId="0" applyNumberFormat="1"/>
    <xf numFmtId="44" fontId="0" fillId="0" borderId="1" xfId="0" applyNumberFormat="1" applyBorder="1"/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zoomScaleNormal="100" workbookViewId="0">
      <pane ySplit="1" topLeftCell="A2" activePane="bottomLeft" state="frozen"/>
      <selection pane="bottomLeft" activeCell="B27" sqref="B27"/>
    </sheetView>
  </sheetViews>
  <sheetFormatPr defaultColWidth="11.5546875" defaultRowHeight="13.2" x14ac:dyDescent="0.25"/>
  <cols>
    <col min="1" max="1" width="42.44140625" style="1" customWidth="1"/>
    <col min="2" max="2" width="13.88671875" style="2" customWidth="1"/>
    <col min="3" max="3" width="5.109375" style="2" customWidth="1"/>
    <col min="4" max="4" width="14.109375" style="2" customWidth="1"/>
    <col min="5" max="5" width="36.44140625" style="2" customWidth="1"/>
    <col min="6" max="6" width="5.109375" style="2" customWidth="1"/>
    <col min="7" max="7" width="13" style="2" customWidth="1"/>
    <col min="8" max="8" width="29" style="2" customWidth="1"/>
  </cols>
  <sheetData>
    <row r="1" spans="1:9" x14ac:dyDescent="0.25">
      <c r="A1" s="3" t="s">
        <v>0</v>
      </c>
      <c r="B1" s="4" t="s">
        <v>1</v>
      </c>
      <c r="C1" s="4"/>
      <c r="D1" s="4" t="s">
        <v>2</v>
      </c>
      <c r="E1" s="4" t="s">
        <v>3</v>
      </c>
      <c r="F1" s="4"/>
      <c r="G1" s="4" t="s">
        <v>4</v>
      </c>
      <c r="H1" s="4" t="s">
        <v>5</v>
      </c>
      <c r="I1" s="3"/>
    </row>
    <row r="2" spans="1:9" x14ac:dyDescent="0.25">
      <c r="A2"/>
      <c r="B2"/>
      <c r="C2"/>
      <c r="D2"/>
      <c r="E2"/>
      <c r="F2"/>
      <c r="G2"/>
      <c r="H2"/>
    </row>
    <row r="3" spans="1:9" x14ac:dyDescent="0.25">
      <c r="A3" s="1" t="s">
        <v>6</v>
      </c>
      <c r="D3" s="2" t="s">
        <v>7</v>
      </c>
      <c r="E3" s="2" t="s">
        <v>7</v>
      </c>
      <c r="G3" s="2">
        <v>0</v>
      </c>
      <c r="H3" s="2" t="s">
        <v>8</v>
      </c>
      <c r="I3" s="1" t="s">
        <v>9</v>
      </c>
    </row>
    <row r="4" spans="1:9" x14ac:dyDescent="0.25">
      <c r="A4" s="1" t="s">
        <v>10</v>
      </c>
      <c r="B4" s="2" t="s">
        <v>11</v>
      </c>
      <c r="D4" s="2" t="s">
        <v>12</v>
      </c>
      <c r="E4" s="2" t="s">
        <v>13</v>
      </c>
      <c r="G4" s="2" t="s">
        <v>12</v>
      </c>
      <c r="H4" s="2" t="s">
        <v>14</v>
      </c>
      <c r="I4" s="1" t="s">
        <v>9</v>
      </c>
    </row>
    <row r="5" spans="1:9" x14ac:dyDescent="0.25">
      <c r="A5" s="1" t="s">
        <v>15</v>
      </c>
      <c r="B5" s="2" t="s">
        <v>16</v>
      </c>
      <c r="D5" s="2" t="s">
        <v>17</v>
      </c>
      <c r="E5" s="2" t="s">
        <v>18</v>
      </c>
      <c r="G5" s="2" t="s">
        <v>12</v>
      </c>
      <c r="H5" s="2" t="s">
        <v>19</v>
      </c>
      <c r="I5" s="1" t="s">
        <v>9</v>
      </c>
    </row>
    <row r="6" spans="1:9" x14ac:dyDescent="0.25">
      <c r="A6" s="1" t="s">
        <v>20</v>
      </c>
      <c r="B6" s="2">
        <v>1</v>
      </c>
      <c r="D6" s="2" t="s">
        <v>7</v>
      </c>
      <c r="E6" s="2" t="s">
        <v>7</v>
      </c>
      <c r="G6" s="2" t="s">
        <v>7</v>
      </c>
      <c r="H6" s="2" t="s">
        <v>7</v>
      </c>
    </row>
    <row r="7" spans="1:9" x14ac:dyDescent="0.25">
      <c r="A7" s="1" t="s">
        <v>21</v>
      </c>
      <c r="B7" s="2" t="s">
        <v>22</v>
      </c>
      <c r="D7" s="2" t="s">
        <v>12</v>
      </c>
      <c r="E7" s="2" t="s">
        <v>23</v>
      </c>
      <c r="G7" s="2" t="s">
        <v>12</v>
      </c>
      <c r="H7" s="2" t="s">
        <v>24</v>
      </c>
      <c r="I7" s="1" t="s">
        <v>9</v>
      </c>
    </row>
    <row r="8" spans="1:9" x14ac:dyDescent="0.25">
      <c r="A8" s="1" t="s">
        <v>25</v>
      </c>
      <c r="B8" s="2" t="s">
        <v>26</v>
      </c>
      <c r="D8" s="2" t="s">
        <v>26</v>
      </c>
      <c r="E8" s="2" t="s">
        <v>27</v>
      </c>
      <c r="G8" s="2">
        <v>1</v>
      </c>
      <c r="H8" s="2" t="s">
        <v>28</v>
      </c>
      <c r="I8" s="1" t="s">
        <v>29</v>
      </c>
    </row>
    <row r="9" spans="1:9" x14ac:dyDescent="0.25">
      <c r="A9" s="1" t="s">
        <v>30</v>
      </c>
      <c r="B9" s="2" t="s">
        <v>31</v>
      </c>
      <c r="D9" s="2" t="s">
        <v>12</v>
      </c>
      <c r="E9" s="2" t="s">
        <v>31</v>
      </c>
      <c r="G9" s="2" t="s">
        <v>12</v>
      </c>
      <c r="H9" s="2" t="s">
        <v>31</v>
      </c>
      <c r="I9" s="1" t="s">
        <v>9</v>
      </c>
    </row>
    <row r="10" spans="1:9" x14ac:dyDescent="0.25">
      <c r="A10" s="1" t="s">
        <v>32</v>
      </c>
      <c r="B10" s="2" t="s">
        <v>33</v>
      </c>
      <c r="D10" s="2" t="s">
        <v>34</v>
      </c>
      <c r="E10" s="2" t="s">
        <v>33</v>
      </c>
      <c r="G10" s="2" t="s">
        <v>35</v>
      </c>
      <c r="H10" s="2" t="s">
        <v>36</v>
      </c>
      <c r="I10" s="1" t="s">
        <v>29</v>
      </c>
    </row>
    <row r="11" spans="1:9" x14ac:dyDescent="0.25">
      <c r="A11" s="1" t="s">
        <v>37</v>
      </c>
      <c r="B11" s="2" t="s">
        <v>38</v>
      </c>
      <c r="D11" s="2" t="s">
        <v>34</v>
      </c>
      <c r="E11" s="2" t="s">
        <v>39</v>
      </c>
      <c r="H11" s="2" t="s">
        <v>40</v>
      </c>
      <c r="I11" s="1" t="s">
        <v>9</v>
      </c>
    </row>
    <row r="12" spans="1:9" x14ac:dyDescent="0.25">
      <c r="A12" s="1" t="s">
        <v>41</v>
      </c>
      <c r="B12" s="2" t="s">
        <v>61</v>
      </c>
      <c r="D12" s="2" t="s">
        <v>12</v>
      </c>
      <c r="E12" s="2" t="s">
        <v>43</v>
      </c>
      <c r="G12" s="2" t="s">
        <v>44</v>
      </c>
      <c r="H12" s="2" t="s">
        <v>45</v>
      </c>
      <c r="I12" s="1" t="s">
        <v>9</v>
      </c>
    </row>
    <row r="13" spans="1:9" x14ac:dyDescent="0.25">
      <c r="A13" s="1" t="s">
        <v>46</v>
      </c>
      <c r="D13" s="2" t="s">
        <v>7</v>
      </c>
      <c r="E13" s="2" t="s">
        <v>7</v>
      </c>
      <c r="G13" s="2" t="s">
        <v>7</v>
      </c>
      <c r="H13" s="2" t="s">
        <v>7</v>
      </c>
    </row>
    <row r="14" spans="1:9" x14ac:dyDescent="0.25">
      <c r="A14" s="1" t="s">
        <v>47</v>
      </c>
      <c r="B14" s="2">
        <v>1</v>
      </c>
      <c r="D14" s="2" t="s">
        <v>7</v>
      </c>
      <c r="E14" s="2" t="s">
        <v>7</v>
      </c>
      <c r="G14" s="2" t="s">
        <v>7</v>
      </c>
      <c r="H14" s="2" t="s">
        <v>7</v>
      </c>
    </row>
    <row r="15" spans="1:9" x14ac:dyDescent="0.25">
      <c r="A15" s="1" t="s">
        <v>48</v>
      </c>
      <c r="B15" s="2">
        <v>2</v>
      </c>
      <c r="D15" s="2">
        <v>1.5</v>
      </c>
      <c r="E15" s="2" t="s">
        <v>49</v>
      </c>
      <c r="G15" s="2" t="s">
        <v>12</v>
      </c>
      <c r="H15" s="2">
        <v>1</v>
      </c>
      <c r="I15" s="1" t="s">
        <v>50</v>
      </c>
    </row>
    <row r="16" spans="1:9" x14ac:dyDescent="0.25">
      <c r="A16" s="1" t="s">
        <v>51</v>
      </c>
      <c r="D16" s="2" t="s">
        <v>7</v>
      </c>
      <c r="E16" s="2" t="s">
        <v>7</v>
      </c>
      <c r="G16" s="2">
        <v>1</v>
      </c>
      <c r="H16" s="2">
        <v>2</v>
      </c>
      <c r="I16" s="1" t="s">
        <v>29</v>
      </c>
    </row>
    <row r="17" spans="1:9" x14ac:dyDescent="0.25">
      <c r="A17" s="1" t="s">
        <v>52</v>
      </c>
      <c r="B17" s="2" t="s">
        <v>53</v>
      </c>
      <c r="D17" s="2" t="s">
        <v>34</v>
      </c>
      <c r="E17" s="2" t="s">
        <v>54</v>
      </c>
      <c r="G17" s="2" t="s">
        <v>55</v>
      </c>
      <c r="H17" s="2" t="s">
        <v>56</v>
      </c>
      <c r="I17" s="1" t="s">
        <v>9</v>
      </c>
    </row>
    <row r="18" spans="1:9" x14ac:dyDescent="0.25">
      <c r="A18" s="1" t="s">
        <v>57</v>
      </c>
      <c r="B18" s="2" t="s">
        <v>31</v>
      </c>
      <c r="D18" s="2" t="s">
        <v>58</v>
      </c>
      <c r="E18" s="2" t="s">
        <v>31</v>
      </c>
      <c r="G18" s="2" t="s">
        <v>59</v>
      </c>
      <c r="H18" s="2" t="s">
        <v>31</v>
      </c>
      <c r="I18" s="1" t="s">
        <v>29</v>
      </c>
    </row>
    <row r="19" spans="1:9" x14ac:dyDescent="0.25">
      <c r="I19" s="1" t="s">
        <v>9</v>
      </c>
    </row>
    <row r="20" spans="1:9" x14ac:dyDescent="0.25">
      <c r="A20" s="1" t="s">
        <v>60</v>
      </c>
      <c r="B20" s="2" t="s">
        <v>61</v>
      </c>
      <c r="D20" s="2" t="s">
        <v>12</v>
      </c>
      <c r="E20" s="2" t="s">
        <v>62</v>
      </c>
      <c r="G20" s="2" t="s">
        <v>12</v>
      </c>
      <c r="H20" s="2" t="s">
        <v>63</v>
      </c>
      <c r="I20" s="1" t="s">
        <v>9</v>
      </c>
    </row>
    <row r="21" spans="1:9" x14ac:dyDescent="0.25">
      <c r="A21" s="1" t="s">
        <v>64</v>
      </c>
      <c r="B21" s="2" t="s">
        <v>26</v>
      </c>
      <c r="D21" s="2" t="s">
        <v>12</v>
      </c>
      <c r="E21" s="2" t="s">
        <v>65</v>
      </c>
      <c r="G21" s="2" t="s">
        <v>12</v>
      </c>
      <c r="H21" s="2" t="s">
        <v>66</v>
      </c>
      <c r="I21" s="1" t="s">
        <v>29</v>
      </c>
    </row>
    <row r="22" spans="1:9" x14ac:dyDescent="0.25">
      <c r="A22" s="1" t="s">
        <v>67</v>
      </c>
      <c r="B22" s="2" t="s">
        <v>68</v>
      </c>
      <c r="D22" s="2" t="s">
        <v>12</v>
      </c>
      <c r="E22" s="2" t="s">
        <v>69</v>
      </c>
      <c r="I22" s="1" t="s">
        <v>9</v>
      </c>
    </row>
    <row r="23" spans="1:9" x14ac:dyDescent="0.25">
      <c r="A23" s="1" t="s">
        <v>70</v>
      </c>
      <c r="B23" s="2" t="s">
        <v>71</v>
      </c>
      <c r="D23" s="2" t="s">
        <v>72</v>
      </c>
      <c r="E23" s="2" t="s">
        <v>73</v>
      </c>
      <c r="G23" s="2" t="s">
        <v>71</v>
      </c>
      <c r="H23" s="2" t="s">
        <v>74</v>
      </c>
      <c r="I23" s="1" t="s">
        <v>29</v>
      </c>
    </row>
    <row r="24" spans="1:9" x14ac:dyDescent="0.25">
      <c r="A24" s="1" t="s">
        <v>75</v>
      </c>
      <c r="D24" s="2">
        <v>0</v>
      </c>
      <c r="G24" s="2">
        <v>0</v>
      </c>
      <c r="H24" s="2">
        <v>1</v>
      </c>
      <c r="I24" s="1" t="s">
        <v>29</v>
      </c>
    </row>
    <row r="26" spans="1:9" x14ac:dyDescent="0.25">
      <c r="A26" s="1" t="s">
        <v>76</v>
      </c>
      <c r="B26" s="2" t="s">
        <v>26</v>
      </c>
      <c r="D26" s="2" t="s">
        <v>34</v>
      </c>
      <c r="E26" s="2" t="s">
        <v>77</v>
      </c>
      <c r="G26" s="2" t="s">
        <v>12</v>
      </c>
      <c r="H26" s="2" t="s">
        <v>78</v>
      </c>
      <c r="I26" s="1" t="s">
        <v>9</v>
      </c>
    </row>
    <row r="27" spans="1:9" x14ac:dyDescent="0.25">
      <c r="A27" s="1" t="s">
        <v>79</v>
      </c>
      <c r="D27" s="2" t="s">
        <v>58</v>
      </c>
      <c r="E27" s="2" t="s">
        <v>80</v>
      </c>
      <c r="G27" s="2" t="s">
        <v>81</v>
      </c>
      <c r="H27" s="2" t="s">
        <v>82</v>
      </c>
      <c r="I27" s="1" t="s">
        <v>9</v>
      </c>
    </row>
    <row r="28" spans="1:9" x14ac:dyDescent="0.25">
      <c r="A28" s="1" t="s">
        <v>83</v>
      </c>
      <c r="D28" s="2" t="s">
        <v>71</v>
      </c>
      <c r="E28" s="2" t="s">
        <v>84</v>
      </c>
      <c r="G28" s="2" t="s">
        <v>85</v>
      </c>
      <c r="H28" s="2" t="s">
        <v>86</v>
      </c>
      <c r="I28" s="1" t="s">
        <v>9</v>
      </c>
    </row>
    <row r="29" spans="1:9" x14ac:dyDescent="0.25">
      <c r="A29" s="1" t="s">
        <v>87</v>
      </c>
      <c r="B29" s="2" t="s">
        <v>82</v>
      </c>
      <c r="D29" s="2" t="s">
        <v>12</v>
      </c>
      <c r="E29" s="2" t="s">
        <v>88</v>
      </c>
      <c r="G29" s="2" t="s">
        <v>12</v>
      </c>
      <c r="H29" s="2" t="s">
        <v>89</v>
      </c>
      <c r="I29" s="1" t="s">
        <v>9</v>
      </c>
    </row>
    <row r="30" spans="1:9" x14ac:dyDescent="0.25">
      <c r="A30" s="1" t="s">
        <v>90</v>
      </c>
      <c r="B30" s="2" t="s">
        <v>91</v>
      </c>
      <c r="D30" s="2" t="s">
        <v>12</v>
      </c>
      <c r="E30" s="2" t="s">
        <v>92</v>
      </c>
      <c r="H30" s="2" t="s">
        <v>89</v>
      </c>
      <c r="I30" s="1" t="s">
        <v>9</v>
      </c>
    </row>
    <row r="31" spans="1:9" x14ac:dyDescent="0.25">
      <c r="A31" s="1" t="s">
        <v>93</v>
      </c>
      <c r="B31" s="2" t="s">
        <v>26</v>
      </c>
      <c r="C31"/>
      <c r="D31" s="2" t="s">
        <v>12</v>
      </c>
      <c r="E31" s="2" t="s">
        <v>94</v>
      </c>
      <c r="G31" s="2" t="s">
        <v>12</v>
      </c>
      <c r="H31" s="2" t="s">
        <v>95</v>
      </c>
      <c r="I31" s="1" t="s">
        <v>9</v>
      </c>
    </row>
    <row r="32" spans="1:9" x14ac:dyDescent="0.25">
      <c r="A32" s="1" t="s">
        <v>96</v>
      </c>
      <c r="D32" s="2" t="s">
        <v>7</v>
      </c>
      <c r="E32" t="s">
        <v>7</v>
      </c>
      <c r="H32" s="2" t="s">
        <v>97</v>
      </c>
      <c r="I32" s="1" t="s">
        <v>9</v>
      </c>
    </row>
    <row r="33" spans="1:9" x14ac:dyDescent="0.25">
      <c r="A33" s="1" t="s">
        <v>98</v>
      </c>
      <c r="B33" s="2" t="s">
        <v>26</v>
      </c>
      <c r="D33" s="2" t="s">
        <v>12</v>
      </c>
      <c r="E33" s="2" t="s">
        <v>99</v>
      </c>
      <c r="G33" s="2" t="s">
        <v>12</v>
      </c>
      <c r="H33" s="2" t="s">
        <v>100</v>
      </c>
      <c r="I33" s="1" t="s">
        <v>9</v>
      </c>
    </row>
    <row r="35" spans="1:9" x14ac:dyDescent="0.25">
      <c r="A35" s="1" t="s">
        <v>101</v>
      </c>
      <c r="B35" s="2">
        <v>9</v>
      </c>
      <c r="D35" s="2">
        <v>6.5</v>
      </c>
      <c r="E35" s="2">
        <v>12</v>
      </c>
      <c r="G35" s="2">
        <v>9</v>
      </c>
      <c r="H35" s="2">
        <v>15</v>
      </c>
      <c r="I35" s="1" t="s">
        <v>9</v>
      </c>
    </row>
    <row r="36" spans="1:9" x14ac:dyDescent="0.25">
      <c r="A36" s="1" t="s">
        <v>102</v>
      </c>
      <c r="B36" s="2">
        <v>6</v>
      </c>
      <c r="D36" s="2" t="s">
        <v>12</v>
      </c>
      <c r="E36" s="2">
        <v>6</v>
      </c>
      <c r="G36" s="2" t="s">
        <v>12</v>
      </c>
      <c r="H36" s="2">
        <v>6</v>
      </c>
      <c r="I36" s="1" t="s">
        <v>9</v>
      </c>
    </row>
    <row r="37" spans="1:9" x14ac:dyDescent="0.25">
      <c r="A37" s="1" t="s">
        <v>103</v>
      </c>
      <c r="D37" s="2" t="s">
        <v>12</v>
      </c>
      <c r="E37" s="2" t="s">
        <v>104</v>
      </c>
      <c r="I37" s="1"/>
    </row>
    <row r="38" spans="1:9" x14ac:dyDescent="0.25">
      <c r="A38" s="1" t="s">
        <v>105</v>
      </c>
      <c r="D38" s="2" t="s">
        <v>12</v>
      </c>
      <c r="E38" s="2" t="s">
        <v>106</v>
      </c>
      <c r="G38" s="2" t="s">
        <v>12</v>
      </c>
      <c r="H38" s="1" t="s">
        <v>107</v>
      </c>
      <c r="I38" s="1" t="s">
        <v>9</v>
      </c>
    </row>
    <row r="39" spans="1:9" x14ac:dyDescent="0.25">
      <c r="A39" s="1" t="s">
        <v>108</v>
      </c>
      <c r="D39" s="2" t="s">
        <v>7</v>
      </c>
      <c r="E39" s="2" t="s">
        <v>7</v>
      </c>
      <c r="H39" s="2" t="s">
        <v>109</v>
      </c>
      <c r="I39" s="1" t="s">
        <v>29</v>
      </c>
    </row>
    <row r="40" spans="1:9" x14ac:dyDescent="0.25">
      <c r="B40" s="1"/>
      <c r="C40" s="1"/>
      <c r="D40" s="1"/>
      <c r="E40" s="1"/>
      <c r="F40" s="1"/>
      <c r="G40" s="1"/>
      <c r="H40" s="1"/>
    </row>
    <row r="41" spans="1:9" x14ac:dyDescent="0.25">
      <c r="A41" s="1" t="s">
        <v>110</v>
      </c>
      <c r="B41" s="2">
        <v>6</v>
      </c>
      <c r="D41" s="2" t="s">
        <v>12</v>
      </c>
      <c r="E41" s="2">
        <v>6</v>
      </c>
      <c r="G41" s="2" t="s">
        <v>12</v>
      </c>
      <c r="H41" s="2">
        <v>6</v>
      </c>
      <c r="I41" s="1" t="s">
        <v>9</v>
      </c>
    </row>
    <row r="42" spans="1:9" x14ac:dyDescent="0.25">
      <c r="A42" s="1" t="s">
        <v>111</v>
      </c>
      <c r="B42" s="2" t="s">
        <v>42</v>
      </c>
      <c r="D42" s="2" t="s">
        <v>12</v>
      </c>
      <c r="E42" s="2" t="s">
        <v>112</v>
      </c>
      <c r="H42" s="2" t="s">
        <v>113</v>
      </c>
      <c r="I42" s="1" t="s">
        <v>9</v>
      </c>
    </row>
    <row r="43" spans="1:9" x14ac:dyDescent="0.25">
      <c r="A43" s="1" t="s">
        <v>114</v>
      </c>
      <c r="D43" s="2" t="s">
        <v>12</v>
      </c>
      <c r="E43" s="2" t="s">
        <v>115</v>
      </c>
      <c r="I43" s="1" t="s">
        <v>9</v>
      </c>
    </row>
    <row r="44" spans="1:9" x14ac:dyDescent="0.25">
      <c r="A44" s="1" t="s">
        <v>116</v>
      </c>
      <c r="D44" s="2" t="s">
        <v>117</v>
      </c>
      <c r="E44" s="2" t="s">
        <v>118</v>
      </c>
      <c r="H44" s="2" t="s">
        <v>119</v>
      </c>
    </row>
    <row r="45" spans="1:9" x14ac:dyDescent="0.25">
      <c r="A45" s="1" t="s">
        <v>120</v>
      </c>
      <c r="D45" s="2" t="s">
        <v>117</v>
      </c>
      <c r="E45" s="2" t="s">
        <v>121</v>
      </c>
      <c r="I45" s="1" t="s">
        <v>29</v>
      </c>
    </row>
    <row r="46" spans="1:9" x14ac:dyDescent="0.25">
      <c r="I46" s="1"/>
    </row>
    <row r="47" spans="1:9" x14ac:dyDescent="0.25">
      <c r="A47" s="1" t="s">
        <v>122</v>
      </c>
      <c r="B47" t="s">
        <v>89</v>
      </c>
      <c r="C47"/>
      <c r="D47" s="2" t="s">
        <v>12</v>
      </c>
      <c r="E47" s="2" t="s">
        <v>89</v>
      </c>
      <c r="G47" s="2" t="s">
        <v>12</v>
      </c>
      <c r="H47" s="2" t="s">
        <v>89</v>
      </c>
      <c r="I47" s="1" t="s">
        <v>29</v>
      </c>
    </row>
    <row r="48" spans="1:9" x14ac:dyDescent="0.25">
      <c r="A48" s="1" t="s">
        <v>123</v>
      </c>
      <c r="D48" s="2" t="s">
        <v>124</v>
      </c>
      <c r="E48" s="2" t="s">
        <v>125</v>
      </c>
      <c r="I48" s="1" t="s">
        <v>50</v>
      </c>
    </row>
    <row r="49" spans="1:9" x14ac:dyDescent="0.25">
      <c r="A49" s="1" t="s">
        <v>200</v>
      </c>
      <c r="D49" s="2" t="s">
        <v>7</v>
      </c>
      <c r="E49" s="2" t="s">
        <v>7</v>
      </c>
      <c r="G49" s="2" t="s">
        <v>7</v>
      </c>
      <c r="H49" s="2" t="s">
        <v>7</v>
      </c>
    </row>
    <row r="50" spans="1:9" x14ac:dyDescent="0.25">
      <c r="A50" s="1" t="s">
        <v>126</v>
      </c>
      <c r="D50" s="2" t="s">
        <v>7</v>
      </c>
      <c r="E50" s="2" t="s">
        <v>7</v>
      </c>
      <c r="G50" s="2" t="s">
        <v>127</v>
      </c>
      <c r="H50" s="2" t="s">
        <v>128</v>
      </c>
      <c r="I50" s="1" t="s">
        <v>9</v>
      </c>
    </row>
    <row r="52" spans="1:9" x14ac:dyDescent="0.25">
      <c r="A52" s="1" t="s">
        <v>129</v>
      </c>
      <c r="D52" s="2">
        <v>0</v>
      </c>
      <c r="E52" s="2" t="s">
        <v>130</v>
      </c>
      <c r="G52" s="2">
        <v>2</v>
      </c>
      <c r="H52" s="2" t="s">
        <v>131</v>
      </c>
      <c r="I52" s="1" t="s">
        <v>9</v>
      </c>
    </row>
    <row r="53" spans="1:9" x14ac:dyDescent="0.25">
      <c r="A53" s="1" t="s">
        <v>132</v>
      </c>
      <c r="D53" s="2">
        <v>1</v>
      </c>
      <c r="E53" s="2" t="s">
        <v>133</v>
      </c>
      <c r="G53" s="2" t="s">
        <v>12</v>
      </c>
      <c r="H53" s="2" t="s">
        <v>134</v>
      </c>
      <c r="I53" s="1" t="s">
        <v>9</v>
      </c>
    </row>
    <row r="54" spans="1:9" x14ac:dyDescent="0.25">
      <c r="A54" s="1" t="s">
        <v>135</v>
      </c>
      <c r="D54" s="2" t="s">
        <v>12</v>
      </c>
      <c r="E54" s="5" t="s">
        <v>136</v>
      </c>
      <c r="I54" s="1"/>
    </row>
    <row r="55" spans="1:9" x14ac:dyDescent="0.25">
      <c r="A55" s="1" t="s">
        <v>135</v>
      </c>
      <c r="D55" s="2" t="s">
        <v>12</v>
      </c>
      <c r="E55" s="5" t="s">
        <v>137</v>
      </c>
      <c r="I55" s="1"/>
    </row>
    <row r="56" spans="1:9" x14ac:dyDescent="0.25">
      <c r="A56" s="1" t="s">
        <v>138</v>
      </c>
      <c r="B56" s="2" t="s">
        <v>139</v>
      </c>
      <c r="D56" s="2" t="s">
        <v>12</v>
      </c>
      <c r="E56" s="2" t="s">
        <v>140</v>
      </c>
      <c r="I56" s="1" t="s">
        <v>50</v>
      </c>
    </row>
    <row r="57" spans="1:9" x14ac:dyDescent="0.25">
      <c r="I57" s="1"/>
    </row>
    <row r="58" spans="1:9" x14ac:dyDescent="0.25">
      <c r="A58" s="1" t="s">
        <v>141</v>
      </c>
      <c r="B58" s="2" t="s">
        <v>142</v>
      </c>
      <c r="D58" s="2" t="s">
        <v>12</v>
      </c>
      <c r="E58" s="2" t="s">
        <v>143</v>
      </c>
      <c r="I58" s="1" t="s">
        <v>50</v>
      </c>
    </row>
    <row r="59" spans="1:9" x14ac:dyDescent="0.25">
      <c r="A59" s="1" t="s">
        <v>144</v>
      </c>
      <c r="D59" s="2" t="s">
        <v>145</v>
      </c>
      <c r="E59" s="2" t="s">
        <v>91</v>
      </c>
      <c r="G59" s="2" t="s">
        <v>146</v>
      </c>
      <c r="H59" s="2" t="s">
        <v>89</v>
      </c>
      <c r="I59" s="1" t="s">
        <v>50</v>
      </c>
    </row>
    <row r="60" spans="1:9" x14ac:dyDescent="0.25">
      <c r="A60" s="1" t="s">
        <v>147</v>
      </c>
      <c r="D60" s="2" t="s">
        <v>12</v>
      </c>
      <c r="E60" s="2" t="s">
        <v>91</v>
      </c>
    </row>
    <row r="61" spans="1:9" x14ac:dyDescent="0.25">
      <c r="A61" s="1" t="s">
        <v>148</v>
      </c>
      <c r="B61" s="2" t="s">
        <v>149</v>
      </c>
      <c r="D61" s="2" t="s">
        <v>12</v>
      </c>
      <c r="E61" s="2" t="s">
        <v>150</v>
      </c>
    </row>
    <row r="63" spans="1:9" x14ac:dyDescent="0.25">
      <c r="A63" s="1" t="s">
        <v>199</v>
      </c>
      <c r="D63" s="2" t="s">
        <v>7</v>
      </c>
      <c r="E63" s="2" t="s">
        <v>7</v>
      </c>
      <c r="G63" s="2" t="s">
        <v>7</v>
      </c>
      <c r="H63" s="2" t="s">
        <v>7</v>
      </c>
    </row>
    <row r="64" spans="1:9" x14ac:dyDescent="0.25">
      <c r="A64" s="1" t="s">
        <v>151</v>
      </c>
      <c r="D64" s="2" t="s">
        <v>7</v>
      </c>
      <c r="E64" s="2" t="s">
        <v>7</v>
      </c>
      <c r="G64" s="2" t="s">
        <v>7</v>
      </c>
      <c r="H64" s="2" t="s">
        <v>7</v>
      </c>
    </row>
    <row r="66" spans="4:4" x14ac:dyDescent="0.25">
      <c r="D66"/>
    </row>
    <row r="67" spans="4:4" x14ac:dyDescent="0.25">
      <c r="D67" s="6" t="s">
        <v>152</v>
      </c>
    </row>
    <row r="69" spans="4:4" x14ac:dyDescent="0.25">
      <c r="D69" s="7" t="s">
        <v>153</v>
      </c>
    </row>
    <row r="71" spans="4:4" x14ac:dyDescent="0.25">
      <c r="D71" s="7" t="s">
        <v>154</v>
      </c>
    </row>
    <row r="72" spans="4:4" x14ac:dyDescent="0.25">
      <c r="D72" s="2" t="s">
        <v>155</v>
      </c>
    </row>
    <row r="73" spans="4:4" x14ac:dyDescent="0.25">
      <c r="D73" s="2" t="s">
        <v>156</v>
      </c>
    </row>
    <row r="74" spans="4:4" x14ac:dyDescent="0.25">
      <c r="D74" s="2" t="s">
        <v>157</v>
      </c>
    </row>
    <row r="75" spans="4:4" x14ac:dyDescent="0.25">
      <c r="D75" s="2" t="s">
        <v>158</v>
      </c>
    </row>
    <row r="76" spans="4:4" x14ac:dyDescent="0.25">
      <c r="D76" s="2" t="s">
        <v>159</v>
      </c>
    </row>
    <row r="78" spans="4:4" x14ac:dyDescent="0.25">
      <c r="D78" s="2" t="s">
        <v>160</v>
      </c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Roman,Normaali"&amp;12&amp;A</oddHeader>
    <oddFooter>&amp;C&amp;"Times New Roman,Normaali"&amp;12Sivu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8"/>
  <sheetViews>
    <sheetView zoomScaleNormal="100" workbookViewId="0">
      <selection activeCell="A27" sqref="A27"/>
    </sheetView>
  </sheetViews>
  <sheetFormatPr defaultColWidth="11.5546875" defaultRowHeight="13.2" x14ac:dyDescent="0.25"/>
  <cols>
    <col min="1" max="1" width="22" style="1" customWidth="1"/>
  </cols>
  <sheetData>
    <row r="2" spans="1:1" ht="21" x14ac:dyDescent="0.4">
      <c r="A2" s="8" t="s">
        <v>161</v>
      </c>
    </row>
    <row r="3" spans="1:1" x14ac:dyDescent="0.25">
      <c r="A3" s="9" t="s">
        <v>162</v>
      </c>
    </row>
    <row r="4" spans="1:1" x14ac:dyDescent="0.25">
      <c r="A4" s="9" t="s">
        <v>163</v>
      </c>
    </row>
    <row r="5" spans="1:1" x14ac:dyDescent="0.25">
      <c r="A5" s="9" t="s">
        <v>164</v>
      </c>
    </row>
    <row r="6" spans="1:1" x14ac:dyDescent="0.25">
      <c r="A6"/>
    </row>
    <row r="7" spans="1:1" x14ac:dyDescent="0.25">
      <c r="A7" s="1" t="s">
        <v>165</v>
      </c>
    </row>
    <row r="8" spans="1:1" x14ac:dyDescent="0.25">
      <c r="A8" s="1" t="s">
        <v>166</v>
      </c>
    </row>
    <row r="9" spans="1:1" x14ac:dyDescent="0.25">
      <c r="A9" s="1" t="s">
        <v>167</v>
      </c>
    </row>
    <row r="10" spans="1:1" x14ac:dyDescent="0.25">
      <c r="A10" s="1" t="s">
        <v>168</v>
      </c>
    </row>
    <row r="11" spans="1:1" x14ac:dyDescent="0.25">
      <c r="A11" s="1" t="s">
        <v>169</v>
      </c>
    </row>
    <row r="14" spans="1:1" x14ac:dyDescent="0.25">
      <c r="A14" s="1" t="s">
        <v>170</v>
      </c>
    </row>
    <row r="15" spans="1:1" x14ac:dyDescent="0.25">
      <c r="A15" s="1" t="s">
        <v>171</v>
      </c>
    </row>
    <row r="16" spans="1:1" x14ac:dyDescent="0.25">
      <c r="A16" s="1" t="s">
        <v>172</v>
      </c>
    </row>
    <row r="17" spans="1:1" x14ac:dyDescent="0.25">
      <c r="A17" s="1" t="s">
        <v>173</v>
      </c>
    </row>
    <row r="18" spans="1:1" x14ac:dyDescent="0.25">
      <c r="A18" s="1" t="s">
        <v>174</v>
      </c>
    </row>
    <row r="20" spans="1:1" x14ac:dyDescent="0.25">
      <c r="A20"/>
    </row>
    <row r="21" spans="1:1" x14ac:dyDescent="0.25">
      <c r="A21" t="s">
        <v>175</v>
      </c>
    </row>
    <row r="22" spans="1:1" x14ac:dyDescent="0.25">
      <c r="A22" s="1" t="s">
        <v>176</v>
      </c>
    </row>
    <row r="23" spans="1:1" x14ac:dyDescent="0.25">
      <c r="A23" s="1" t="s">
        <v>177</v>
      </c>
    </row>
    <row r="24" spans="1:1" x14ac:dyDescent="0.25">
      <c r="A24" s="1" t="s">
        <v>178</v>
      </c>
    </row>
    <row r="25" spans="1:1" x14ac:dyDescent="0.25">
      <c r="A25" s="1" t="s">
        <v>179</v>
      </c>
    </row>
    <row r="26" spans="1:1" x14ac:dyDescent="0.25">
      <c r="A26" s="1" t="s">
        <v>180</v>
      </c>
    </row>
    <row r="27" spans="1:1" x14ac:dyDescent="0.25">
      <c r="A27"/>
    </row>
    <row r="28" spans="1:1" x14ac:dyDescent="0.25">
      <c r="A28"/>
    </row>
    <row r="29" spans="1:1" x14ac:dyDescent="0.25">
      <c r="A29" s="1" t="s">
        <v>181</v>
      </c>
    </row>
    <row r="30" spans="1:1" x14ac:dyDescent="0.25">
      <c r="A30" s="1" t="s">
        <v>116</v>
      </c>
    </row>
    <row r="31" spans="1:1" x14ac:dyDescent="0.25">
      <c r="A31" t="s">
        <v>20</v>
      </c>
    </row>
    <row r="32" spans="1:1" x14ac:dyDescent="0.25">
      <c r="A32" t="s">
        <v>120</v>
      </c>
    </row>
    <row r="33" spans="1:1" x14ac:dyDescent="0.25">
      <c r="A33"/>
    </row>
    <row r="36" spans="1:1" x14ac:dyDescent="0.25">
      <c r="A36" s="1" t="s">
        <v>182</v>
      </c>
    </row>
    <row r="37" spans="1:1" x14ac:dyDescent="0.25">
      <c r="A37" s="1" t="s">
        <v>183</v>
      </c>
    </row>
    <row r="38" spans="1:1" x14ac:dyDescent="0.25">
      <c r="A38" s="1" t="s">
        <v>184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Roman,Normaali"&amp;12&amp;A</oddHeader>
    <oddFooter>&amp;C&amp;"Times New Roman,Normaali"&amp;12Sivu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95230-0861-4629-B080-1164B52D04DF}">
  <dimension ref="A1:J22"/>
  <sheetViews>
    <sheetView tabSelected="1" workbookViewId="0"/>
  </sheetViews>
  <sheetFormatPr defaultRowHeight="13.2" x14ac:dyDescent="0.25"/>
  <cols>
    <col min="1" max="1" width="31.109375" customWidth="1"/>
    <col min="2" max="2" width="11.88671875" style="13" customWidth="1"/>
    <col min="3" max="3" width="3.109375" customWidth="1"/>
    <col min="4" max="6" width="9.109375" style="13"/>
    <col min="7" max="7" width="3.44140625" customWidth="1"/>
    <col min="8" max="8" width="10.109375" customWidth="1"/>
  </cols>
  <sheetData>
    <row r="1" spans="1:10" s="15" customFormat="1" x14ac:dyDescent="0.25">
      <c r="B1" s="16"/>
      <c r="D1" s="16" t="s">
        <v>190</v>
      </c>
      <c r="E1" s="16" t="s">
        <v>191</v>
      </c>
      <c r="F1" s="16" t="s">
        <v>192</v>
      </c>
      <c r="H1" s="15" t="s">
        <v>190</v>
      </c>
      <c r="I1" s="15" t="s">
        <v>191</v>
      </c>
      <c r="J1" s="15" t="s">
        <v>192</v>
      </c>
    </row>
    <row r="3" spans="1:10" x14ac:dyDescent="0.25">
      <c r="A3" s="10" t="s">
        <v>196</v>
      </c>
    </row>
    <row r="5" spans="1:10" x14ac:dyDescent="0.25">
      <c r="A5" t="s">
        <v>25</v>
      </c>
      <c r="B5" s="13">
        <v>1.5</v>
      </c>
      <c r="D5" s="13">
        <f t="shared" ref="D5:D14" si="0">H5*$B5</f>
        <v>1.5</v>
      </c>
      <c r="E5" s="13">
        <f t="shared" ref="E5:E14" si="1">I5*$B5</f>
        <v>0</v>
      </c>
      <c r="F5" s="13">
        <f t="shared" ref="F5:F14" si="2">J5*$B5</f>
        <v>0</v>
      </c>
      <c r="H5">
        <v>1</v>
      </c>
    </row>
    <row r="6" spans="1:10" x14ac:dyDescent="0.25">
      <c r="A6" t="s">
        <v>83</v>
      </c>
      <c r="B6" s="13">
        <v>3.59</v>
      </c>
      <c r="D6" s="13">
        <f t="shared" si="0"/>
        <v>1.7949999999999999</v>
      </c>
      <c r="E6" s="13">
        <f t="shared" si="1"/>
        <v>0</v>
      </c>
      <c r="F6" s="13">
        <f t="shared" si="2"/>
        <v>0</v>
      </c>
      <c r="H6">
        <v>0.5</v>
      </c>
    </row>
    <row r="7" spans="1:10" x14ac:dyDescent="0.25">
      <c r="A7" t="s">
        <v>185</v>
      </c>
      <c r="B7" s="13">
        <v>4.49</v>
      </c>
      <c r="D7" s="13">
        <f t="shared" si="0"/>
        <v>2.2450000000000001</v>
      </c>
      <c r="E7" s="13">
        <f t="shared" si="1"/>
        <v>0</v>
      </c>
      <c r="F7" s="13">
        <f t="shared" si="2"/>
        <v>0</v>
      </c>
      <c r="H7">
        <v>0.5</v>
      </c>
    </row>
    <row r="8" spans="1:10" x14ac:dyDescent="0.25">
      <c r="A8" t="s">
        <v>70</v>
      </c>
      <c r="B8" s="13">
        <v>3.99</v>
      </c>
      <c r="D8" s="13">
        <f t="shared" si="0"/>
        <v>1.5960000000000001</v>
      </c>
      <c r="E8" s="13">
        <f t="shared" si="1"/>
        <v>0</v>
      </c>
      <c r="F8" s="13">
        <f t="shared" si="2"/>
        <v>0</v>
      </c>
      <c r="H8">
        <f>120/300</f>
        <v>0.4</v>
      </c>
    </row>
    <row r="9" spans="1:10" x14ac:dyDescent="0.25">
      <c r="A9" s="1" t="s">
        <v>123</v>
      </c>
      <c r="B9" s="13">
        <v>4.1500000000000004</v>
      </c>
      <c r="D9" s="13">
        <f t="shared" si="0"/>
        <v>0</v>
      </c>
      <c r="E9" s="13">
        <f t="shared" si="1"/>
        <v>2.0750000000000002</v>
      </c>
      <c r="F9" s="13">
        <f t="shared" si="2"/>
        <v>2.0750000000000002</v>
      </c>
      <c r="I9">
        <v>0.5</v>
      </c>
      <c r="J9">
        <v>0.5</v>
      </c>
    </row>
    <row r="11" spans="1:10" x14ac:dyDescent="0.25">
      <c r="A11" s="2" t="s">
        <v>186</v>
      </c>
      <c r="B11" s="13">
        <f>1.34+0.15</f>
        <v>1.49</v>
      </c>
      <c r="D11" s="13">
        <f t="shared" si="0"/>
        <v>0</v>
      </c>
      <c r="E11" s="13">
        <f t="shared" si="1"/>
        <v>2.98</v>
      </c>
      <c r="F11" s="13">
        <f t="shared" si="2"/>
        <v>2.98</v>
      </c>
      <c r="I11">
        <v>2</v>
      </c>
      <c r="J11">
        <v>2</v>
      </c>
    </row>
    <row r="12" spans="1:10" x14ac:dyDescent="0.25">
      <c r="A12" s="2" t="s">
        <v>187</v>
      </c>
      <c r="B12" s="13">
        <v>4.54</v>
      </c>
      <c r="D12" s="13">
        <f t="shared" si="0"/>
        <v>2.27</v>
      </c>
      <c r="E12" s="13">
        <f t="shared" si="1"/>
        <v>4.54</v>
      </c>
      <c r="F12" s="13">
        <f t="shared" si="2"/>
        <v>6.8100000000000005</v>
      </c>
      <c r="H12">
        <v>0.5</v>
      </c>
      <c r="I12">
        <v>1</v>
      </c>
      <c r="J12">
        <v>1.5</v>
      </c>
    </row>
    <row r="13" spans="1:10" x14ac:dyDescent="0.25">
      <c r="A13" s="5" t="s">
        <v>188</v>
      </c>
      <c r="B13" s="13">
        <f>3.7+0.15</f>
        <v>3.85</v>
      </c>
      <c r="D13" s="13">
        <f t="shared" si="0"/>
        <v>0</v>
      </c>
      <c r="E13" s="13">
        <f t="shared" si="1"/>
        <v>0</v>
      </c>
      <c r="F13" s="13">
        <f t="shared" si="2"/>
        <v>3.85</v>
      </c>
      <c r="J13">
        <v>1</v>
      </c>
    </row>
    <row r="14" spans="1:10" x14ac:dyDescent="0.25">
      <c r="A14" s="11" t="s">
        <v>189</v>
      </c>
      <c r="B14" s="14">
        <f>2.89+0.1</f>
        <v>2.99</v>
      </c>
      <c r="C14" s="12"/>
      <c r="D14" s="14">
        <f t="shared" si="0"/>
        <v>0</v>
      </c>
      <c r="E14" s="14">
        <f t="shared" si="1"/>
        <v>2.99</v>
      </c>
      <c r="F14" s="14">
        <f t="shared" si="2"/>
        <v>0</v>
      </c>
      <c r="I14">
        <v>1</v>
      </c>
    </row>
    <row r="15" spans="1:10" x14ac:dyDescent="0.25">
      <c r="D15" s="13">
        <f>SUM(D5:D14)</f>
        <v>9.4060000000000006</v>
      </c>
      <c r="E15" s="13">
        <f>SUM(E5:E14)</f>
        <v>12.584999999999999</v>
      </c>
      <c r="F15" s="13">
        <f>SUM(F5:F14)</f>
        <v>15.715</v>
      </c>
    </row>
    <row r="18" spans="1:9" x14ac:dyDescent="0.25">
      <c r="A18" s="10" t="s">
        <v>194</v>
      </c>
      <c r="B18" s="13">
        <v>130.4</v>
      </c>
    </row>
    <row r="19" spans="1:9" x14ac:dyDescent="0.25">
      <c r="A19" s="10" t="s">
        <v>198</v>
      </c>
      <c r="B19" s="13">
        <f>SUM(D15:F15)</f>
        <v>37.706000000000003</v>
      </c>
    </row>
    <row r="20" spans="1:9" x14ac:dyDescent="0.25">
      <c r="A20" s="10" t="s">
        <v>193</v>
      </c>
      <c r="B20" s="13">
        <f>B18-B19</f>
        <v>92.694000000000003</v>
      </c>
      <c r="D20" s="13">
        <f>$B$20/3</f>
        <v>30.898</v>
      </c>
      <c r="E20" s="13">
        <f t="shared" ref="E20:F20" si="3">$B$20/3</f>
        <v>30.898</v>
      </c>
      <c r="F20" s="13">
        <f t="shared" si="3"/>
        <v>30.898</v>
      </c>
    </row>
    <row r="21" spans="1:9" x14ac:dyDescent="0.25">
      <c r="A21" s="10"/>
    </row>
    <row r="22" spans="1:9" x14ac:dyDescent="0.25">
      <c r="A22" s="10" t="s">
        <v>195</v>
      </c>
      <c r="D22" s="13">
        <f>SUM(D15:D20)</f>
        <v>40.304000000000002</v>
      </c>
      <c r="E22" s="13">
        <f t="shared" ref="E22:F22" si="4">SUM(E15:E20)</f>
        <v>43.482999999999997</v>
      </c>
      <c r="F22" s="13">
        <f t="shared" si="4"/>
        <v>46.613</v>
      </c>
      <c r="H22" s="13">
        <f>SUM(D22:F22)</f>
        <v>130.4</v>
      </c>
      <c r="I22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Ostoslista</vt:lpstr>
      <vt:lpstr>Muista mukaan</vt:lpstr>
      <vt:lpstr>Kulut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Niko Tarnanen</cp:lastModifiedBy>
  <cp:revision>43</cp:revision>
  <dcterms:created xsi:type="dcterms:W3CDTF">2025-08-01T10:41:05Z</dcterms:created>
  <dcterms:modified xsi:type="dcterms:W3CDTF">2025-08-12T15:42:42Z</dcterms:modified>
  <dc:language>fi-FI</dc:language>
</cp:coreProperties>
</file>